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ypnos\CKO\ČAKALNE DOBE\ČS Breda\Kazalniki EDP 2017\"/>
    </mc:Choice>
  </mc:AlternateContent>
  <bookViews>
    <workbookView xWindow="0" yWindow="0" windowWidth="28800" windowHeight="12210"/>
  </bookViews>
  <sheets>
    <sheet name="List1" sheetId="1" r:id="rId1"/>
  </sheets>
  <definedNames>
    <definedName name="_xlnm.Print_Area" localSheetId="0">List1!$A$1:$I$59</definedName>
  </definedNames>
  <calcPr calcId="162913"/>
</workbook>
</file>

<file path=xl/calcChain.xml><?xml version="1.0" encoding="utf-8"?>
<calcChain xmlns="http://schemas.openxmlformats.org/spreadsheetml/2006/main">
  <c r="F22" i="1" l="1"/>
  <c r="C50" i="1"/>
  <c r="F54" i="1"/>
  <c r="C49" i="1"/>
  <c r="F49" i="1" s="1"/>
  <c r="F48" i="1"/>
  <c r="F51" i="1"/>
  <c r="F50" i="1"/>
  <c r="F47" i="1"/>
  <c r="F43" i="1"/>
  <c r="F39" i="1"/>
  <c r="F38" i="1"/>
  <c r="F36" i="1"/>
  <c r="F35" i="1"/>
  <c r="F33" i="1"/>
  <c r="F32" i="1"/>
  <c r="F26" i="1"/>
  <c r="F25" i="1"/>
  <c r="F24" i="1"/>
  <c r="F23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20" i="1" s="1"/>
  <c r="C46" i="1"/>
  <c r="F46" i="1" s="1"/>
  <c r="F45" i="1"/>
  <c r="F44" i="1"/>
  <c r="F42" i="1"/>
  <c r="F41" i="1"/>
  <c r="C40" i="1"/>
  <c r="F40" i="1" s="1"/>
  <c r="F37" i="1"/>
  <c r="C34" i="1"/>
  <c r="F34" i="1" s="1"/>
  <c r="C31" i="1"/>
  <c r="F31" i="1" s="1"/>
  <c r="F30" i="1"/>
  <c r="C29" i="1"/>
  <c r="F29" i="1" s="1"/>
  <c r="F28" i="1"/>
  <c r="F27" i="1"/>
  <c r="B52" i="1"/>
  <c r="B20" i="1"/>
  <c r="F52" i="1" l="1"/>
  <c r="H52" i="1"/>
  <c r="G52" i="1"/>
  <c r="D52" i="1"/>
  <c r="C52" i="1"/>
  <c r="H20" i="1"/>
  <c r="G20" i="1"/>
  <c r="D20" i="1"/>
  <c r="C20" i="1"/>
  <c r="I20" i="1" l="1"/>
  <c r="E20" i="1"/>
  <c r="I52" i="1"/>
  <c r="E52" i="1"/>
  <c r="I19" i="1"/>
  <c r="I18" i="1"/>
  <c r="E19" i="1"/>
  <c r="E51" i="1"/>
  <c r="E50" i="1"/>
  <c r="E54" i="1"/>
  <c r="E55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I51" i="1"/>
  <c r="I50" i="1"/>
  <c r="I54" i="1"/>
  <c r="I55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<sst xmlns="http://schemas.openxmlformats.org/spreadsheetml/2006/main" count="63" uniqueCount="62">
  <si>
    <t>Storitev/ SAD</t>
  </si>
  <si>
    <t>Artroskopska operacija</t>
  </si>
  <si>
    <t>Endoproteza kolena</t>
  </si>
  <si>
    <t>Endoproteza kolka</t>
  </si>
  <si>
    <t>Operacija hrbtenice</t>
  </si>
  <si>
    <t>Operacija kile</t>
  </si>
  <si>
    <t>Operacija na ožilju - arterije in vene</t>
  </si>
  <si>
    <t>Operacija ušes, nosu, ust in grla</t>
  </si>
  <si>
    <t>Operacija žolčnih kamnov</t>
  </si>
  <si>
    <t>Ortopedska operacija rame</t>
  </si>
  <si>
    <t>Koronarografija</t>
  </si>
  <si>
    <t>Perkutani posegi na srcu, srčnih zaklopkah, koronarnih in drugih arterijah</t>
  </si>
  <si>
    <t>Operacija na stopalu - hallux valgus</t>
  </si>
  <si>
    <t>Operacija na ožilju - krčne žile (SPP)</t>
  </si>
  <si>
    <t>SPEC.AMB. Operacija na ožilju - krčne žile  (E0220)</t>
  </si>
  <si>
    <t>SPE.AMB. DERMATOLOGIJA</t>
  </si>
  <si>
    <t>SPE.AMB. DIABET MED.STOR</t>
  </si>
  <si>
    <t>SPE.AMB. FIZIATRIJA</t>
  </si>
  <si>
    <t>SPE.AMB. GINEKOLOGIJA</t>
  </si>
  <si>
    <t>SPE.AMB. INFEKTOLOGIJA</t>
  </si>
  <si>
    <t>SPE.AMB. INTERNISTIKA</t>
  </si>
  <si>
    <t>SPE.AMB. KRG,TRAVM,ANE</t>
  </si>
  <si>
    <t>SPE.AMB. MAKSILOFAC. KRG</t>
  </si>
  <si>
    <t>SPE.AMB. MAMOGRAFIJA</t>
  </si>
  <si>
    <t>SPE.AMB. NEVROLOGIJA</t>
  </si>
  <si>
    <t>SPE.AMB. OKULISTIKA</t>
  </si>
  <si>
    <t>SPE.AMB. ONKOLOGIJA</t>
  </si>
  <si>
    <t>SPE.AMB. ORL</t>
  </si>
  <si>
    <t>SPE.AMB. ORTOPEDIJA</t>
  </si>
  <si>
    <t>SPE.AMB. PEDIATRIJA</t>
  </si>
  <si>
    <t>SPE.AMB. PEDOPSIHIATRIJA</t>
  </si>
  <si>
    <t>SPE.AMB. PSIHIATRIJA</t>
  </si>
  <si>
    <t>SPE.AMB. PULMOLOGIJA</t>
  </si>
  <si>
    <t>SPE.AMB. REHABILITACIJA</t>
  </si>
  <si>
    <t>SPEC - UROLOGIJA</t>
  </si>
  <si>
    <t>SPEC. AMB. ALERGOLOGIJA</t>
  </si>
  <si>
    <t>SPEC. AMB. BOLEZNI DOJK</t>
  </si>
  <si>
    <t>SPEC. AMB. GASTROENTEROLOGIJA</t>
  </si>
  <si>
    <t>SPEC. AMB. KARDIOLOGIJA</t>
  </si>
  <si>
    <t>SPEC. AMB. KLIN.GENETIKA</t>
  </si>
  <si>
    <t>SPEC. AMB. TIREOLOGIJA</t>
  </si>
  <si>
    <t>SPEC. AMB-ZDRAV. NEPLOD.</t>
  </si>
  <si>
    <t>SPEC.AMB. ULTRAZVOK</t>
  </si>
  <si>
    <t>SPEC.AMB.DEJ.-CT</t>
  </si>
  <si>
    <t>SPEC.AMB.DEJ.-MR</t>
  </si>
  <si>
    <t>SPEC.AMB. RENTGEN</t>
  </si>
  <si>
    <t>OP raka prostate, ledvic in mehurja</t>
  </si>
  <si>
    <t>Realizacija EDP in rednega programa za obdobje januar-december 2017</t>
  </si>
  <si>
    <r>
      <t xml:space="preserve">REALIZACIJA EDP 2017 - januar - december 2017 </t>
    </r>
    <r>
      <rPr>
        <sz val="11"/>
        <color theme="1"/>
        <rFont val="Calibri"/>
        <family val="2"/>
        <charset val="238"/>
        <scheme val="minor"/>
      </rPr>
      <t>(Št. opravljenih posegov oz. pregledov v SAD v okviru EDP  v obdobju januar - december 2017)</t>
    </r>
  </si>
  <si>
    <r>
      <t xml:space="preserve">Odstotek realizacije EDP za januar - december 2017 </t>
    </r>
    <r>
      <rPr>
        <sz val="11"/>
        <color theme="1"/>
        <rFont val="Calibri"/>
        <family val="2"/>
        <charset val="238"/>
        <scheme val="minor"/>
      </rPr>
      <t>(št. opravljenih storitev iz EDP  v obdobju januar - december 2017/ plan EDP  v obdobju januar -december 2017)</t>
    </r>
  </si>
  <si>
    <r>
      <t>Plan redni program  2017 - januar - december 2017 (</t>
    </r>
    <r>
      <rPr>
        <sz val="11"/>
        <color theme="1"/>
        <rFont val="Calibri"/>
        <family val="2"/>
        <charset val="238"/>
        <scheme val="minor"/>
      </rPr>
      <t xml:space="preserve">Št.  posegov oz. točk v SAD v okviru rednega programa  v obdobju januar - december 2017) </t>
    </r>
  </si>
  <si>
    <r>
      <t xml:space="preserve">REALIZACIJA REDNI PROGRAM 2017 - januar - december 2017 </t>
    </r>
    <r>
      <rPr>
        <sz val="11"/>
        <color theme="1"/>
        <rFont val="Calibri"/>
        <family val="2"/>
        <charset val="238"/>
        <scheme val="minor"/>
      </rPr>
      <t>(Št. opravljenih posegov oz. točk v SAD v okviru rednega programa  v obdobju januar - december 2017)</t>
    </r>
  </si>
  <si>
    <r>
      <t xml:space="preserve">Odstotek realizacije rednega programa za januar - december 2017 </t>
    </r>
    <r>
      <rPr>
        <sz val="11"/>
        <color theme="1"/>
        <rFont val="Calibri"/>
        <family val="2"/>
        <charset val="238"/>
        <scheme val="minor"/>
      </rPr>
      <t>(št. opravljenih storitev iz rednega programa  v obdobju januar - december 2017/ plan rednega programa  v obdobju januar - december 2017)</t>
    </r>
  </si>
  <si>
    <t>IZVAJALEC: UKC MARIBOR</t>
  </si>
  <si>
    <t>SKUPAJ</t>
  </si>
  <si>
    <r>
      <t>Plan EDP 2017 - januar - december 2017 (</t>
    </r>
    <r>
      <rPr>
        <sz val="11"/>
        <color theme="1"/>
        <rFont val="Calibri"/>
        <family val="2"/>
        <charset val="238"/>
        <scheme val="minor"/>
      </rPr>
      <t>prvotni plan UKC Maribor)</t>
    </r>
  </si>
  <si>
    <r>
      <t>Plan EDP 2017 - januar - december 2017 (</t>
    </r>
    <r>
      <rPr>
        <sz val="11"/>
        <color theme="1"/>
        <rFont val="Calibri"/>
        <family val="2"/>
        <charset val="238"/>
        <scheme val="minor"/>
      </rPr>
      <t>Št.  posegov oz. točk v SAD v okviru EDP v obdobju januar -december 2017)-</t>
    </r>
    <r>
      <rPr>
        <b/>
        <sz val="11"/>
        <color theme="1"/>
        <rFont val="Calibri"/>
        <family val="2"/>
        <charset val="238"/>
        <scheme val="minor"/>
      </rPr>
      <t>25.člen SD 2017</t>
    </r>
  </si>
  <si>
    <t>Opomba:</t>
  </si>
  <si>
    <t>- pri realizaciji so možne še spremembe, glede na podatke, ki jih bo ZZZS sprejel (stornacije, nadzori, naknadno obračunani podatki….)</t>
  </si>
  <si>
    <t>Neplačan program</t>
  </si>
  <si>
    <t xml:space="preserve">SPEC - REVMATOLOGIJA </t>
  </si>
  <si>
    <t>- z rumeno so označeni programi, ki so plačani v celoti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</si>
</sst>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0" fontId="0" fillId="0" borderId="1" xfId="0" applyNumberFormat="1" applyBorder="1" applyAlignment="1">
      <alignment horizontal="center" vertical="center"/>
    </xf>
    <xf numFmtId="0" fontId="1" fillId="0" borderId="0" xfId="0" applyFont="1"/>
    <xf numFmtId="3" fontId="0" fillId="0" borderId="0" xfId="0" applyNumberFormat="1"/>
    <xf numFmtId="3" fontId="0" fillId="0" borderId="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10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0" fillId="0" borderId="0" xfId="0" quotePrefix="1" applyFont="1" applyFill="1" applyBorder="1" applyAlignment="1">
      <alignment horizontal="left"/>
    </xf>
    <xf numFmtId="3" fontId="1" fillId="3" borderId="4" xfId="0" applyNumberFormat="1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3" fontId="1" fillId="4" borderId="3" xfId="0" applyNumberFormat="1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/>
    </xf>
    <xf numFmtId="10" fontId="1" fillId="0" borderId="5" xfId="0" applyNumberFormat="1" applyFont="1" applyBorder="1" applyAlignment="1">
      <alignment horizontal="center" vertical="center"/>
    </xf>
    <xf numFmtId="3" fontId="1" fillId="0" borderId="0" xfId="0" applyNumberFormat="1" applyFont="1"/>
    <xf numFmtId="164" fontId="1" fillId="0" borderId="0" xfId="0" applyNumberFormat="1" applyFont="1"/>
    <xf numFmtId="0" fontId="1" fillId="6" borderId="13" xfId="0" applyFont="1" applyFill="1" applyBorder="1" applyAlignment="1">
      <alignment horizontal="left"/>
    </xf>
    <xf numFmtId="0" fontId="1" fillId="6" borderId="13" xfId="0" applyFont="1" applyFill="1" applyBorder="1" applyAlignment="1">
      <alignment horizontal="left" wrapText="1"/>
    </xf>
    <xf numFmtId="0" fontId="1" fillId="6" borderId="14" xfId="0" applyFont="1" applyFill="1" applyBorder="1" applyAlignment="1">
      <alignment horizontal="left"/>
    </xf>
    <xf numFmtId="0" fontId="0" fillId="0" borderId="0" xfId="0" applyAlignment="1">
      <alignment wrapText="1"/>
    </xf>
    <xf numFmtId="0" fontId="1" fillId="0" borderId="13" xfId="0" applyFont="1" applyFill="1" applyBorder="1" applyAlignment="1">
      <alignment horizontal="left"/>
    </xf>
    <xf numFmtId="3" fontId="0" fillId="0" borderId="9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10" fontId="0" fillId="0" borderId="5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tabSelected="1" view="pageBreakPreview" topLeftCell="B5" zoomScaleNormal="100" zoomScaleSheetLayoutView="100" workbookViewId="0">
      <selection activeCell="M46" sqref="M46"/>
    </sheetView>
  </sheetViews>
  <sheetFormatPr defaultRowHeight="15" x14ac:dyDescent="0.25"/>
  <cols>
    <col min="1" max="1" width="38.85546875" customWidth="1"/>
    <col min="2" max="2" width="19" style="3" customWidth="1"/>
    <col min="3" max="3" width="24.85546875" style="3" customWidth="1"/>
    <col min="4" max="4" width="23.28515625" customWidth="1"/>
    <col min="5" max="5" width="24.140625" style="3" customWidth="1"/>
    <col min="6" max="6" width="13.42578125" style="3" customWidth="1"/>
    <col min="7" max="7" width="27.140625" style="3" customWidth="1"/>
    <col min="8" max="9" width="27.140625" customWidth="1"/>
    <col min="12" max="12" width="10.28515625" customWidth="1"/>
  </cols>
  <sheetData>
    <row r="1" spans="1:13" ht="15.75" x14ac:dyDescent="0.25">
      <c r="A1" s="45" t="s">
        <v>47</v>
      </c>
      <c r="B1" s="45"/>
      <c r="C1" s="45"/>
      <c r="D1" s="45"/>
      <c r="E1" s="45"/>
      <c r="F1" s="45"/>
      <c r="G1" s="45"/>
      <c r="H1" s="45"/>
      <c r="I1" s="45"/>
    </row>
    <row r="2" spans="1:13" x14ac:dyDescent="0.25">
      <c r="A2" s="46" t="s">
        <v>53</v>
      </c>
      <c r="B2" s="46"/>
      <c r="C2" s="46"/>
      <c r="D2" s="46"/>
      <c r="E2" s="46"/>
      <c r="F2" s="46"/>
      <c r="G2" s="46"/>
      <c r="H2" s="46"/>
      <c r="I2" s="46"/>
    </row>
    <row r="3" spans="1:13" ht="15.75" thickBot="1" x14ac:dyDescent="0.3"/>
    <row r="4" spans="1:13" ht="135.75" thickBot="1" x14ac:dyDescent="0.3">
      <c r="A4" s="17" t="s">
        <v>0</v>
      </c>
      <c r="B4" s="23" t="s">
        <v>55</v>
      </c>
      <c r="C4" s="24" t="s">
        <v>56</v>
      </c>
      <c r="D4" s="24" t="s">
        <v>48</v>
      </c>
      <c r="E4" s="25" t="s">
        <v>49</v>
      </c>
      <c r="F4" s="23" t="s">
        <v>59</v>
      </c>
      <c r="G4" s="26" t="s">
        <v>50</v>
      </c>
      <c r="H4" s="27" t="s">
        <v>51</v>
      </c>
      <c r="I4" s="28" t="s">
        <v>52</v>
      </c>
      <c r="L4" s="36"/>
    </row>
    <row r="5" spans="1:13" x14ac:dyDescent="0.25">
      <c r="A5" s="18" t="s">
        <v>1</v>
      </c>
      <c r="B5" s="13">
        <v>82</v>
      </c>
      <c r="C5" s="4">
        <v>82</v>
      </c>
      <c r="D5" s="4">
        <v>104</v>
      </c>
      <c r="E5" s="1">
        <f>D5/C5</f>
        <v>1.2682926829268293</v>
      </c>
      <c r="F5" s="4">
        <f>IF((D5-C5)&gt;0,(D5-C5),0)</f>
        <v>22</v>
      </c>
      <c r="G5" s="4">
        <v>792</v>
      </c>
      <c r="H5" s="4">
        <v>792</v>
      </c>
      <c r="I5" s="8">
        <f>H5/G5</f>
        <v>1</v>
      </c>
      <c r="K5" s="3"/>
      <c r="L5" s="3"/>
      <c r="M5" s="7"/>
    </row>
    <row r="6" spans="1:13" x14ac:dyDescent="0.25">
      <c r="A6" s="19" t="s">
        <v>2</v>
      </c>
      <c r="B6" s="14">
        <v>80</v>
      </c>
      <c r="C6" s="5">
        <v>85</v>
      </c>
      <c r="D6" s="5">
        <v>49</v>
      </c>
      <c r="E6" s="1">
        <f t="shared" ref="E6:E55" si="0">D6/C6</f>
        <v>0.57647058823529407</v>
      </c>
      <c r="F6" s="4">
        <f t="shared" ref="F6:F51" si="1">IF((D6-C6)&gt;0,(D6-C6),0)</f>
        <v>0</v>
      </c>
      <c r="G6" s="5">
        <v>283</v>
      </c>
      <c r="H6" s="5">
        <v>283</v>
      </c>
      <c r="I6" s="8">
        <f t="shared" ref="I6:I55" si="2">H6/G6</f>
        <v>1</v>
      </c>
      <c r="K6" s="3"/>
      <c r="L6" s="3"/>
      <c r="M6" s="7"/>
    </row>
    <row r="7" spans="1:13" x14ac:dyDescent="0.25">
      <c r="A7" s="19" t="s">
        <v>3</v>
      </c>
      <c r="B7" s="14">
        <v>79</v>
      </c>
      <c r="C7" s="5">
        <v>136</v>
      </c>
      <c r="D7" s="5">
        <v>107</v>
      </c>
      <c r="E7" s="1">
        <f t="shared" si="0"/>
        <v>0.78676470588235292</v>
      </c>
      <c r="F7" s="4">
        <f t="shared" si="1"/>
        <v>0</v>
      </c>
      <c r="G7" s="5">
        <v>454</v>
      </c>
      <c r="H7" s="5">
        <v>454</v>
      </c>
      <c r="I7" s="8">
        <f t="shared" si="2"/>
        <v>1</v>
      </c>
      <c r="K7" s="3"/>
      <c r="L7" s="3"/>
      <c r="M7" s="7"/>
    </row>
    <row r="8" spans="1:13" x14ac:dyDescent="0.25">
      <c r="A8" s="19" t="s">
        <v>4</v>
      </c>
      <c r="B8" s="14">
        <v>64</v>
      </c>
      <c r="C8" s="5">
        <v>191</v>
      </c>
      <c r="D8" s="5">
        <v>156</v>
      </c>
      <c r="E8" s="1">
        <f t="shared" si="0"/>
        <v>0.81675392670157065</v>
      </c>
      <c r="F8" s="4">
        <f t="shared" si="1"/>
        <v>0</v>
      </c>
      <c r="G8" s="5">
        <v>638</v>
      </c>
      <c r="H8" s="5">
        <v>638</v>
      </c>
      <c r="I8" s="8">
        <f t="shared" si="2"/>
        <v>1</v>
      </c>
      <c r="K8" s="3"/>
      <c r="L8" s="3"/>
      <c r="M8" s="7"/>
    </row>
    <row r="9" spans="1:13" x14ac:dyDescent="0.25">
      <c r="A9" s="19" t="s">
        <v>5</v>
      </c>
      <c r="B9" s="14">
        <v>88</v>
      </c>
      <c r="C9" s="5">
        <v>88</v>
      </c>
      <c r="D9" s="5">
        <v>206</v>
      </c>
      <c r="E9" s="1">
        <f t="shared" si="0"/>
        <v>2.3409090909090908</v>
      </c>
      <c r="F9" s="4">
        <f t="shared" si="1"/>
        <v>118</v>
      </c>
      <c r="G9" s="5">
        <v>293</v>
      </c>
      <c r="H9" s="5">
        <v>293</v>
      </c>
      <c r="I9" s="8">
        <f t="shared" si="2"/>
        <v>1</v>
      </c>
      <c r="K9" s="3"/>
      <c r="L9" s="3"/>
      <c r="M9" s="7"/>
    </row>
    <row r="10" spans="1:13" x14ac:dyDescent="0.25">
      <c r="A10" s="19" t="s">
        <v>6</v>
      </c>
      <c r="B10" s="14">
        <v>138</v>
      </c>
      <c r="C10" s="5">
        <v>216</v>
      </c>
      <c r="D10" s="5">
        <v>150</v>
      </c>
      <c r="E10" s="1">
        <f t="shared" si="0"/>
        <v>0.69444444444444442</v>
      </c>
      <c r="F10" s="4">
        <f t="shared" si="1"/>
        <v>0</v>
      </c>
      <c r="G10" s="5">
        <v>720</v>
      </c>
      <c r="H10" s="5">
        <v>720</v>
      </c>
      <c r="I10" s="8">
        <f t="shared" si="2"/>
        <v>1</v>
      </c>
      <c r="K10" s="3"/>
      <c r="L10" s="3"/>
      <c r="M10" s="7"/>
    </row>
    <row r="11" spans="1:13" x14ac:dyDescent="0.25">
      <c r="A11" s="19" t="s">
        <v>7</v>
      </c>
      <c r="B11" s="14">
        <v>346</v>
      </c>
      <c r="C11" s="5">
        <v>346</v>
      </c>
      <c r="D11" s="5">
        <v>45</v>
      </c>
      <c r="E11" s="1">
        <f t="shared" si="0"/>
        <v>0.13005780346820808</v>
      </c>
      <c r="F11" s="4">
        <f t="shared" si="1"/>
        <v>0</v>
      </c>
      <c r="G11" s="5">
        <v>1154</v>
      </c>
      <c r="H11" s="5">
        <v>1154</v>
      </c>
      <c r="I11" s="8">
        <f t="shared" si="2"/>
        <v>1</v>
      </c>
      <c r="K11" s="3"/>
      <c r="L11" s="3"/>
      <c r="M11" s="7"/>
    </row>
    <row r="12" spans="1:13" x14ac:dyDescent="0.25">
      <c r="A12" s="19" t="s">
        <v>8</v>
      </c>
      <c r="B12" s="13">
        <v>85</v>
      </c>
      <c r="C12" s="4">
        <v>86</v>
      </c>
      <c r="D12" s="5">
        <v>140</v>
      </c>
      <c r="E12" s="1">
        <f t="shared" si="0"/>
        <v>1.6279069767441861</v>
      </c>
      <c r="F12" s="4">
        <f t="shared" si="1"/>
        <v>54</v>
      </c>
      <c r="G12" s="4">
        <v>286</v>
      </c>
      <c r="H12" s="5">
        <v>286</v>
      </c>
      <c r="I12" s="8">
        <f t="shared" si="2"/>
        <v>1</v>
      </c>
      <c r="K12" s="3"/>
      <c r="L12" s="3"/>
      <c r="M12" s="7"/>
    </row>
    <row r="13" spans="1:13" x14ac:dyDescent="0.25">
      <c r="A13" s="19" t="s">
        <v>9</v>
      </c>
      <c r="B13" s="14">
        <v>30</v>
      </c>
      <c r="C13" s="5">
        <v>33</v>
      </c>
      <c r="D13" s="5">
        <v>62</v>
      </c>
      <c r="E13" s="1">
        <f t="shared" si="0"/>
        <v>1.8787878787878789</v>
      </c>
      <c r="F13" s="4">
        <f t="shared" si="1"/>
        <v>29</v>
      </c>
      <c r="G13" s="5">
        <v>111</v>
      </c>
      <c r="H13" s="5">
        <v>111</v>
      </c>
      <c r="I13" s="8">
        <f t="shared" si="2"/>
        <v>1</v>
      </c>
      <c r="K13" s="3"/>
      <c r="L13" s="3"/>
      <c r="M13" s="7"/>
    </row>
    <row r="14" spans="1:13" x14ac:dyDescent="0.25">
      <c r="A14" s="33" t="s">
        <v>10</v>
      </c>
      <c r="B14" s="14">
        <v>86</v>
      </c>
      <c r="C14" s="5">
        <v>140</v>
      </c>
      <c r="D14" s="5">
        <v>130</v>
      </c>
      <c r="E14" s="1">
        <f t="shared" si="0"/>
        <v>0.9285714285714286</v>
      </c>
      <c r="F14" s="4">
        <f t="shared" si="1"/>
        <v>0</v>
      </c>
      <c r="G14" s="5">
        <v>465</v>
      </c>
      <c r="H14" s="5">
        <v>465</v>
      </c>
      <c r="I14" s="8">
        <f t="shared" si="2"/>
        <v>1</v>
      </c>
      <c r="K14" s="3"/>
      <c r="L14" s="3"/>
      <c r="M14" s="7"/>
    </row>
    <row r="15" spans="1:13" ht="30" x14ac:dyDescent="0.25">
      <c r="A15" s="34" t="s">
        <v>11</v>
      </c>
      <c r="B15" s="14">
        <v>86</v>
      </c>
      <c r="C15" s="5">
        <v>233</v>
      </c>
      <c r="D15" s="5">
        <v>174</v>
      </c>
      <c r="E15" s="1">
        <f t="shared" si="0"/>
        <v>0.74678111587982832</v>
      </c>
      <c r="F15" s="4">
        <f t="shared" si="1"/>
        <v>0</v>
      </c>
      <c r="G15" s="5">
        <v>778</v>
      </c>
      <c r="H15" s="5">
        <v>778</v>
      </c>
      <c r="I15" s="8">
        <f t="shared" si="2"/>
        <v>1</v>
      </c>
      <c r="K15" s="3"/>
      <c r="L15" s="3"/>
      <c r="M15" s="7"/>
    </row>
    <row r="16" spans="1:13" x14ac:dyDescent="0.25">
      <c r="A16" s="19" t="s">
        <v>12</v>
      </c>
      <c r="B16" s="14">
        <v>22</v>
      </c>
      <c r="C16" s="5">
        <v>22</v>
      </c>
      <c r="D16" s="5"/>
      <c r="E16" s="1">
        <f t="shared" si="0"/>
        <v>0</v>
      </c>
      <c r="F16" s="4">
        <f t="shared" si="1"/>
        <v>0</v>
      </c>
      <c r="G16" s="5">
        <v>110</v>
      </c>
      <c r="H16" s="5">
        <v>99</v>
      </c>
      <c r="I16" s="8">
        <f t="shared" si="2"/>
        <v>0.9</v>
      </c>
      <c r="K16" s="3"/>
      <c r="L16" s="3"/>
      <c r="M16" s="7"/>
    </row>
    <row r="17" spans="1:16" x14ac:dyDescent="0.25">
      <c r="A17" s="19" t="s">
        <v>13</v>
      </c>
      <c r="B17" s="14">
        <v>35</v>
      </c>
      <c r="C17" s="5">
        <v>35</v>
      </c>
      <c r="D17" s="5">
        <v>59</v>
      </c>
      <c r="E17" s="1">
        <f t="shared" si="0"/>
        <v>1.6857142857142857</v>
      </c>
      <c r="F17" s="4">
        <f t="shared" si="1"/>
        <v>24</v>
      </c>
      <c r="G17" s="5">
        <v>174</v>
      </c>
      <c r="H17" s="5">
        <v>174</v>
      </c>
      <c r="I17" s="8">
        <f t="shared" si="2"/>
        <v>1</v>
      </c>
      <c r="K17" s="3"/>
      <c r="L17" s="3"/>
      <c r="M17" s="7"/>
    </row>
    <row r="18" spans="1:16" ht="30" hidden="1" x14ac:dyDescent="0.25">
      <c r="A18" s="20" t="s">
        <v>14</v>
      </c>
      <c r="B18" s="14"/>
      <c r="C18" s="5"/>
      <c r="D18" s="5"/>
      <c r="E18" s="1" t="e">
        <f t="shared" si="0"/>
        <v>#DIV/0!</v>
      </c>
      <c r="F18" s="4">
        <f t="shared" si="1"/>
        <v>0</v>
      </c>
      <c r="G18" s="5"/>
      <c r="H18" s="5"/>
      <c r="I18" s="8" t="e">
        <f t="shared" si="2"/>
        <v>#DIV/0!</v>
      </c>
      <c r="K18" s="3"/>
      <c r="L18" s="3"/>
      <c r="M18" s="7"/>
    </row>
    <row r="19" spans="1:16" hidden="1" x14ac:dyDescent="0.25">
      <c r="A19" s="20" t="s">
        <v>46</v>
      </c>
      <c r="B19" s="13"/>
      <c r="C19" s="4"/>
      <c r="D19" s="5"/>
      <c r="E19" s="1" t="e">
        <f t="shared" si="0"/>
        <v>#DIV/0!</v>
      </c>
      <c r="F19" s="4">
        <f t="shared" si="1"/>
        <v>0</v>
      </c>
      <c r="G19" s="4"/>
      <c r="H19" s="5"/>
      <c r="I19" s="8" t="e">
        <f>H19/G19</f>
        <v>#DIV/0!</v>
      </c>
      <c r="K19" s="3"/>
      <c r="L19" s="3"/>
      <c r="M19" s="7"/>
    </row>
    <row r="20" spans="1:16" s="2" customFormat="1" x14ac:dyDescent="0.25">
      <c r="A20" s="20" t="s">
        <v>54</v>
      </c>
      <c r="B20" s="15">
        <f>SUM(B5:B19)</f>
        <v>1221</v>
      </c>
      <c r="C20" s="6">
        <f>SUM(C5:C19)</f>
        <v>1693</v>
      </c>
      <c r="D20" s="6">
        <f>SUM(D5:D19)</f>
        <v>1382</v>
      </c>
      <c r="E20" s="29">
        <f t="shared" si="0"/>
        <v>0.81630242173656231</v>
      </c>
      <c r="F20" s="6">
        <f>SUM(F5:F19)</f>
        <v>247</v>
      </c>
      <c r="G20" s="6">
        <f>SUM(G5:G19)</f>
        <v>6258</v>
      </c>
      <c r="H20" s="6">
        <f>SUM(H5:H19)</f>
        <v>6247</v>
      </c>
      <c r="I20" s="30">
        <f>H20/G20</f>
        <v>0.99824224992010224</v>
      </c>
      <c r="K20" s="31"/>
      <c r="L20" s="31"/>
      <c r="M20" s="32"/>
    </row>
    <row r="21" spans="1:16" x14ac:dyDescent="0.25">
      <c r="A21" s="20"/>
      <c r="B21" s="13"/>
      <c r="C21" s="4"/>
      <c r="D21" s="5"/>
      <c r="E21" s="1"/>
      <c r="F21" s="4"/>
      <c r="G21" s="4"/>
      <c r="H21" s="5"/>
      <c r="I21" s="8"/>
      <c r="K21" s="3"/>
      <c r="L21" s="3"/>
      <c r="M21" s="7"/>
    </row>
    <row r="22" spans="1:16" hidden="1" x14ac:dyDescent="0.25">
      <c r="A22" s="37" t="s">
        <v>15</v>
      </c>
      <c r="B22" s="38"/>
      <c r="C22" s="39"/>
      <c r="D22" s="40"/>
      <c r="E22" s="41" t="e">
        <f t="shared" si="0"/>
        <v>#DIV/0!</v>
      </c>
      <c r="F22" s="39">
        <f t="shared" si="1"/>
        <v>0</v>
      </c>
      <c r="G22" s="39"/>
      <c r="H22" s="40"/>
      <c r="I22" s="42" t="e">
        <f t="shared" si="2"/>
        <v>#DIV/0!</v>
      </c>
      <c r="K22" s="3"/>
      <c r="L22" s="3"/>
      <c r="M22" s="7"/>
    </row>
    <row r="23" spans="1:16" x14ac:dyDescent="0.25">
      <c r="A23" s="37" t="s">
        <v>16</v>
      </c>
      <c r="B23" s="43">
        <v>6000</v>
      </c>
      <c r="C23" s="40">
        <v>21766</v>
      </c>
      <c r="D23" s="40">
        <v>4852</v>
      </c>
      <c r="E23" s="41">
        <f t="shared" si="0"/>
        <v>0.22291647523660754</v>
      </c>
      <c r="F23" s="39">
        <f t="shared" si="1"/>
        <v>0</v>
      </c>
      <c r="G23" s="40">
        <v>108832</v>
      </c>
      <c r="H23" s="40">
        <v>108832</v>
      </c>
      <c r="I23" s="42">
        <f t="shared" si="2"/>
        <v>1</v>
      </c>
      <c r="K23" s="3"/>
      <c r="L23" s="3"/>
      <c r="M23" s="7"/>
    </row>
    <row r="24" spans="1:16" hidden="1" x14ac:dyDescent="0.25">
      <c r="A24" s="37" t="s">
        <v>17</v>
      </c>
      <c r="B24" s="43"/>
      <c r="C24" s="40"/>
      <c r="D24" s="40"/>
      <c r="E24" s="41" t="e">
        <f t="shared" si="0"/>
        <v>#DIV/0!</v>
      </c>
      <c r="F24" s="39">
        <f t="shared" si="1"/>
        <v>0</v>
      </c>
      <c r="G24" s="40"/>
      <c r="H24" s="40"/>
      <c r="I24" s="42" t="e">
        <f t="shared" si="2"/>
        <v>#DIV/0!</v>
      </c>
      <c r="K24" s="3"/>
      <c r="L24" s="3"/>
      <c r="M24" s="7"/>
    </row>
    <row r="25" spans="1:16" x14ac:dyDescent="0.25">
      <c r="A25" s="37" t="s">
        <v>18</v>
      </c>
      <c r="B25" s="43">
        <v>20000</v>
      </c>
      <c r="C25" s="40">
        <v>51024</v>
      </c>
      <c r="D25" s="40">
        <v>75712</v>
      </c>
      <c r="E25" s="41">
        <f t="shared" si="0"/>
        <v>1.4838507369081217</v>
      </c>
      <c r="F25" s="39">
        <f t="shared" si="1"/>
        <v>24688</v>
      </c>
      <c r="G25" s="40">
        <v>255121</v>
      </c>
      <c r="H25" s="40">
        <v>255121</v>
      </c>
      <c r="I25" s="42">
        <f t="shared" si="2"/>
        <v>1</v>
      </c>
      <c r="K25" s="3"/>
      <c r="L25" s="3"/>
      <c r="M25" s="7"/>
    </row>
    <row r="26" spans="1:16" x14ac:dyDescent="0.25">
      <c r="A26" s="37" t="s">
        <v>19</v>
      </c>
      <c r="B26" s="43">
        <v>3000</v>
      </c>
      <c r="C26" s="40">
        <v>2403</v>
      </c>
      <c r="D26" s="40">
        <v>4650</v>
      </c>
      <c r="E26" s="41">
        <f t="shared" si="0"/>
        <v>1.9350811485642947</v>
      </c>
      <c r="F26" s="39">
        <f t="shared" si="1"/>
        <v>2247</v>
      </c>
      <c r="G26" s="40">
        <v>12013</v>
      </c>
      <c r="H26" s="40">
        <v>12013</v>
      </c>
      <c r="I26" s="42">
        <f t="shared" si="2"/>
        <v>1</v>
      </c>
      <c r="K26" s="3"/>
      <c r="L26" s="3"/>
      <c r="M26" s="7"/>
    </row>
    <row r="27" spans="1:16" hidden="1" x14ac:dyDescent="0.25">
      <c r="A27" s="37" t="s">
        <v>20</v>
      </c>
      <c r="B27" s="43"/>
      <c r="C27" s="40"/>
      <c r="D27" s="40"/>
      <c r="E27" s="41" t="e">
        <f t="shared" si="0"/>
        <v>#DIV/0!</v>
      </c>
      <c r="F27" s="39">
        <f t="shared" si="1"/>
        <v>0</v>
      </c>
      <c r="G27" s="40"/>
      <c r="H27" s="40"/>
      <c r="I27" s="42" t="e">
        <f t="shared" si="2"/>
        <v>#DIV/0!</v>
      </c>
      <c r="K27" s="3"/>
      <c r="L27" s="3"/>
      <c r="M27" s="7"/>
    </row>
    <row r="28" spans="1:16" hidden="1" x14ac:dyDescent="0.25">
      <c r="A28" s="44" t="s">
        <v>21</v>
      </c>
      <c r="B28" s="43"/>
      <c r="C28" s="40"/>
      <c r="D28" s="39"/>
      <c r="E28" s="41" t="e">
        <f t="shared" si="0"/>
        <v>#DIV/0!</v>
      </c>
      <c r="F28" s="39">
        <f t="shared" si="1"/>
        <v>0</v>
      </c>
      <c r="G28" s="40"/>
      <c r="H28" s="39"/>
      <c r="I28" s="42" t="e">
        <f t="shared" si="2"/>
        <v>#DIV/0!</v>
      </c>
      <c r="K28" s="3"/>
      <c r="L28" s="3"/>
      <c r="M28" s="7"/>
    </row>
    <row r="29" spans="1:16" x14ac:dyDescent="0.25">
      <c r="A29" s="37" t="s">
        <v>22</v>
      </c>
      <c r="B29" s="38"/>
      <c r="C29" s="40">
        <f>+G29*1.2-G29</f>
        <v>759.59999999999945</v>
      </c>
      <c r="D29" s="40">
        <v>4498</v>
      </c>
      <c r="E29" s="41">
        <f t="shared" si="0"/>
        <v>5.9215376513954752</v>
      </c>
      <c r="F29" s="39">
        <f t="shared" si="1"/>
        <v>3738.4000000000005</v>
      </c>
      <c r="G29" s="39">
        <v>3798</v>
      </c>
      <c r="H29" s="40">
        <v>3798</v>
      </c>
      <c r="I29" s="42">
        <f t="shared" si="2"/>
        <v>1</v>
      </c>
      <c r="K29" s="3"/>
      <c r="L29" s="3"/>
      <c r="M29" s="7"/>
      <c r="P29" s="3"/>
    </row>
    <row r="30" spans="1:16" hidden="1" x14ac:dyDescent="0.25">
      <c r="A30" s="37" t="s">
        <v>23</v>
      </c>
      <c r="B30" s="43"/>
      <c r="C30" s="40"/>
      <c r="D30" s="40"/>
      <c r="E30" s="41" t="e">
        <f t="shared" si="0"/>
        <v>#DIV/0!</v>
      </c>
      <c r="F30" s="39">
        <f t="shared" si="1"/>
        <v>0</v>
      </c>
      <c r="G30" s="40"/>
      <c r="H30" s="40"/>
      <c r="I30" s="42" t="e">
        <f t="shared" si="2"/>
        <v>#DIV/0!</v>
      </c>
      <c r="K30" s="3"/>
      <c r="L30" s="3"/>
      <c r="M30" s="7"/>
    </row>
    <row r="31" spans="1:16" x14ac:dyDescent="0.25">
      <c r="A31" s="37" t="s">
        <v>24</v>
      </c>
      <c r="B31" s="43"/>
      <c r="C31" s="40">
        <f>+G31*1.2-G31</f>
        <v>44509.399999999965</v>
      </c>
      <c r="D31" s="40">
        <v>30750</v>
      </c>
      <c r="E31" s="41">
        <f t="shared" si="0"/>
        <v>0.69086530036351923</v>
      </c>
      <c r="F31" s="39">
        <f t="shared" si="1"/>
        <v>0</v>
      </c>
      <c r="G31" s="40">
        <v>222547</v>
      </c>
      <c r="H31" s="40">
        <v>222547</v>
      </c>
      <c r="I31" s="42">
        <f t="shared" si="2"/>
        <v>1</v>
      </c>
      <c r="K31" s="3"/>
      <c r="L31" s="3"/>
      <c r="M31" s="7"/>
    </row>
    <row r="32" spans="1:16" x14ac:dyDescent="0.25">
      <c r="A32" s="37" t="s">
        <v>25</v>
      </c>
      <c r="B32" s="43">
        <v>14000</v>
      </c>
      <c r="C32" s="40">
        <v>33541</v>
      </c>
      <c r="D32" s="40">
        <v>34713</v>
      </c>
      <c r="E32" s="41">
        <f t="shared" si="0"/>
        <v>1.0349423094123611</v>
      </c>
      <c r="F32" s="39">
        <f t="shared" si="1"/>
        <v>1172</v>
      </c>
      <c r="G32" s="40">
        <v>167703</v>
      </c>
      <c r="H32" s="40">
        <v>167703</v>
      </c>
      <c r="I32" s="42">
        <f t="shared" si="2"/>
        <v>1</v>
      </c>
      <c r="K32" s="3"/>
      <c r="L32" s="3"/>
      <c r="M32" s="7"/>
    </row>
    <row r="33" spans="1:16" x14ac:dyDescent="0.25">
      <c r="A33" s="37" t="s">
        <v>26</v>
      </c>
      <c r="B33" s="43">
        <v>3500</v>
      </c>
      <c r="C33" s="40">
        <v>5691</v>
      </c>
      <c r="D33" s="40">
        <v>14892</v>
      </c>
      <c r="E33" s="41">
        <f t="shared" si="0"/>
        <v>2.6167633104902479</v>
      </c>
      <c r="F33" s="39">
        <f t="shared" si="1"/>
        <v>9201</v>
      </c>
      <c r="G33" s="40">
        <v>28453</v>
      </c>
      <c r="H33" s="40">
        <v>28453</v>
      </c>
      <c r="I33" s="42">
        <f t="shared" si="2"/>
        <v>1</v>
      </c>
      <c r="K33" s="3"/>
      <c r="L33" s="3"/>
      <c r="M33" s="7"/>
    </row>
    <row r="34" spans="1:16" x14ac:dyDescent="0.25">
      <c r="A34" s="37" t="s">
        <v>27</v>
      </c>
      <c r="B34" s="43"/>
      <c r="C34" s="40">
        <f>+G34*1.2-G34</f>
        <v>55790.399999999965</v>
      </c>
      <c r="D34" s="40">
        <v>18698</v>
      </c>
      <c r="E34" s="41">
        <f t="shared" si="0"/>
        <v>0.33514726547936585</v>
      </c>
      <c r="F34" s="39">
        <f t="shared" si="1"/>
        <v>0</v>
      </c>
      <c r="G34" s="40">
        <v>278952</v>
      </c>
      <c r="H34" s="40">
        <v>278952</v>
      </c>
      <c r="I34" s="42">
        <f t="shared" si="2"/>
        <v>1</v>
      </c>
      <c r="K34" s="3"/>
      <c r="L34" s="3"/>
      <c r="M34" s="7"/>
      <c r="P34" s="3"/>
    </row>
    <row r="35" spans="1:16" x14ac:dyDescent="0.25">
      <c r="A35" s="37" t="s">
        <v>28</v>
      </c>
      <c r="B35" s="43">
        <v>4000</v>
      </c>
      <c r="C35" s="40">
        <v>14804</v>
      </c>
      <c r="D35" s="40">
        <v>1707</v>
      </c>
      <c r="E35" s="41">
        <f t="shared" si="0"/>
        <v>0.1153066738719265</v>
      </c>
      <c r="F35" s="39">
        <f t="shared" si="1"/>
        <v>0</v>
      </c>
      <c r="G35" s="40">
        <v>74018</v>
      </c>
      <c r="H35" s="40">
        <v>74018</v>
      </c>
      <c r="I35" s="42">
        <f t="shared" si="2"/>
        <v>1</v>
      </c>
      <c r="K35" s="3"/>
      <c r="L35" s="3"/>
      <c r="M35" s="7"/>
    </row>
    <row r="36" spans="1:16" x14ac:dyDescent="0.25">
      <c r="A36" s="37" t="s">
        <v>29</v>
      </c>
      <c r="B36" s="38">
        <v>10000</v>
      </c>
      <c r="C36" s="40">
        <v>38087</v>
      </c>
      <c r="D36" s="40">
        <v>3136</v>
      </c>
      <c r="E36" s="41">
        <f t="shared" si="0"/>
        <v>8.2337805550450283E-2</v>
      </c>
      <c r="F36" s="39">
        <f t="shared" si="1"/>
        <v>0</v>
      </c>
      <c r="G36" s="39">
        <v>190434</v>
      </c>
      <c r="H36" s="40">
        <v>190434</v>
      </c>
      <c r="I36" s="42">
        <f t="shared" si="2"/>
        <v>1</v>
      </c>
      <c r="K36" s="3"/>
      <c r="L36" s="3"/>
      <c r="M36" s="7"/>
    </row>
    <row r="37" spans="1:16" hidden="1" x14ac:dyDescent="0.25">
      <c r="A37" s="37" t="s">
        <v>30</v>
      </c>
      <c r="B37" s="43"/>
      <c r="C37" s="40"/>
      <c r="D37" s="40"/>
      <c r="E37" s="41" t="e">
        <f t="shared" si="0"/>
        <v>#DIV/0!</v>
      </c>
      <c r="F37" s="39">
        <f t="shared" si="1"/>
        <v>0</v>
      </c>
      <c r="G37" s="40"/>
      <c r="H37" s="40">
        <v>35697</v>
      </c>
      <c r="I37" s="42" t="e">
        <f t="shared" si="2"/>
        <v>#DIV/0!</v>
      </c>
      <c r="K37" s="3"/>
      <c r="L37" s="3"/>
      <c r="M37" s="7"/>
    </row>
    <row r="38" spans="1:16" x14ac:dyDescent="0.25">
      <c r="A38" s="37" t="s">
        <v>31</v>
      </c>
      <c r="B38" s="43">
        <v>5000</v>
      </c>
      <c r="C38" s="40">
        <v>25006</v>
      </c>
      <c r="D38" s="40">
        <v>12487</v>
      </c>
      <c r="E38" s="41">
        <f t="shared" si="0"/>
        <v>0.49936015356314484</v>
      </c>
      <c r="F38" s="39">
        <f t="shared" si="1"/>
        <v>0</v>
      </c>
      <c r="G38" s="40">
        <v>125030</v>
      </c>
      <c r="H38" s="40">
        <v>125030</v>
      </c>
      <c r="I38" s="42">
        <f t="shared" si="2"/>
        <v>1</v>
      </c>
      <c r="K38" s="3"/>
      <c r="L38" s="3"/>
      <c r="M38" s="7"/>
    </row>
    <row r="39" spans="1:16" x14ac:dyDescent="0.25">
      <c r="A39" s="37" t="s">
        <v>32</v>
      </c>
      <c r="B39" s="43">
        <v>20000</v>
      </c>
      <c r="C39" s="40">
        <v>24278</v>
      </c>
      <c r="D39" s="40">
        <v>20573</v>
      </c>
      <c r="E39" s="41">
        <f t="shared" si="0"/>
        <v>0.84739270121097288</v>
      </c>
      <c r="F39" s="39">
        <f t="shared" si="1"/>
        <v>0</v>
      </c>
      <c r="G39" s="40">
        <v>121389</v>
      </c>
      <c r="H39" s="40">
        <v>121389</v>
      </c>
      <c r="I39" s="42">
        <f t="shared" si="2"/>
        <v>1</v>
      </c>
      <c r="K39" s="3"/>
      <c r="L39" s="3"/>
      <c r="M39" s="7"/>
    </row>
    <row r="40" spans="1:16" x14ac:dyDescent="0.25">
      <c r="A40" s="37" t="s">
        <v>33</v>
      </c>
      <c r="B40" s="43"/>
      <c r="C40" s="40">
        <f>+G40*1.2-G40</f>
        <v>92233.199999999953</v>
      </c>
      <c r="D40" s="40">
        <v>72902</v>
      </c>
      <c r="E40" s="41">
        <f t="shared" si="0"/>
        <v>0.79040952715508117</v>
      </c>
      <c r="F40" s="39">
        <f t="shared" si="1"/>
        <v>0</v>
      </c>
      <c r="G40" s="40">
        <v>461166</v>
      </c>
      <c r="H40" s="40">
        <v>461166</v>
      </c>
      <c r="I40" s="42">
        <f t="shared" si="2"/>
        <v>1</v>
      </c>
      <c r="K40" s="3"/>
      <c r="L40" s="3"/>
      <c r="M40" s="7"/>
    </row>
    <row r="41" spans="1:16" hidden="1" x14ac:dyDescent="0.25">
      <c r="A41" s="37" t="s">
        <v>34</v>
      </c>
      <c r="B41" s="43"/>
      <c r="C41" s="40"/>
      <c r="D41" s="40"/>
      <c r="E41" s="41" t="e">
        <f t="shared" si="0"/>
        <v>#DIV/0!</v>
      </c>
      <c r="F41" s="39">
        <f t="shared" si="1"/>
        <v>0</v>
      </c>
      <c r="G41" s="40"/>
      <c r="H41" s="40"/>
      <c r="I41" s="42" t="e">
        <f t="shared" si="2"/>
        <v>#DIV/0!</v>
      </c>
      <c r="K41" s="3"/>
      <c r="L41" s="3"/>
      <c r="M41" s="7"/>
    </row>
    <row r="42" spans="1:16" hidden="1" x14ac:dyDescent="0.25">
      <c r="A42" s="37" t="s">
        <v>35</v>
      </c>
      <c r="B42" s="43"/>
      <c r="C42" s="40"/>
      <c r="D42" s="40"/>
      <c r="E42" s="41" t="e">
        <f t="shared" si="0"/>
        <v>#DIV/0!</v>
      </c>
      <c r="F42" s="39">
        <f t="shared" si="1"/>
        <v>0</v>
      </c>
      <c r="G42" s="40"/>
      <c r="H42" s="40"/>
      <c r="I42" s="42" t="e">
        <f t="shared" si="2"/>
        <v>#DIV/0!</v>
      </c>
      <c r="K42" s="3"/>
      <c r="L42" s="3"/>
      <c r="M42" s="7"/>
    </row>
    <row r="43" spans="1:16" x14ac:dyDescent="0.25">
      <c r="A43" s="37" t="s">
        <v>36</v>
      </c>
      <c r="B43" s="38">
        <v>3000</v>
      </c>
      <c r="C43" s="40">
        <v>9616</v>
      </c>
      <c r="D43" s="40">
        <v>7643</v>
      </c>
      <c r="E43" s="41">
        <f t="shared" si="0"/>
        <v>0.79482113144758737</v>
      </c>
      <c r="F43" s="39">
        <f t="shared" si="1"/>
        <v>0</v>
      </c>
      <c r="G43" s="39">
        <v>48082</v>
      </c>
      <c r="H43" s="40">
        <v>48082</v>
      </c>
      <c r="I43" s="42">
        <f t="shared" si="2"/>
        <v>1</v>
      </c>
      <c r="K43" s="3"/>
      <c r="L43" s="3"/>
      <c r="M43" s="7"/>
    </row>
    <row r="44" spans="1:16" hidden="1" x14ac:dyDescent="0.25">
      <c r="A44" s="37" t="s">
        <v>37</v>
      </c>
      <c r="B44" s="43"/>
      <c r="C44" s="40"/>
      <c r="D44" s="40"/>
      <c r="E44" s="41" t="e">
        <f t="shared" si="0"/>
        <v>#DIV/0!</v>
      </c>
      <c r="F44" s="39">
        <f t="shared" si="1"/>
        <v>0</v>
      </c>
      <c r="G44" s="40"/>
      <c r="H44" s="40"/>
      <c r="I44" s="42" t="e">
        <f t="shared" si="2"/>
        <v>#DIV/0!</v>
      </c>
      <c r="K44" s="3"/>
      <c r="L44" s="3"/>
      <c r="M44" s="7"/>
    </row>
    <row r="45" spans="1:16" hidden="1" x14ac:dyDescent="0.25">
      <c r="A45" s="37" t="s">
        <v>38</v>
      </c>
      <c r="B45" s="43"/>
      <c r="C45" s="40"/>
      <c r="D45" s="40"/>
      <c r="E45" s="41" t="e">
        <f t="shared" si="0"/>
        <v>#DIV/0!</v>
      </c>
      <c r="F45" s="39">
        <f t="shared" si="1"/>
        <v>0</v>
      </c>
      <c r="G45" s="40"/>
      <c r="H45" s="40"/>
      <c r="I45" s="42" t="e">
        <f t="shared" si="2"/>
        <v>#DIV/0!</v>
      </c>
      <c r="K45" s="3"/>
      <c r="L45" s="3"/>
      <c r="M45" s="7"/>
    </row>
    <row r="46" spans="1:16" x14ac:dyDescent="0.25">
      <c r="A46" s="37" t="s">
        <v>39</v>
      </c>
      <c r="B46" s="43"/>
      <c r="C46" s="40">
        <f>+G46*1.2-G46</f>
        <v>70312.799999999988</v>
      </c>
      <c r="D46" s="40">
        <v>7389</v>
      </c>
      <c r="E46" s="41">
        <f t="shared" si="0"/>
        <v>0.10508755162644641</v>
      </c>
      <c r="F46" s="39">
        <f t="shared" si="1"/>
        <v>0</v>
      </c>
      <c r="G46" s="40">
        <v>351564</v>
      </c>
      <c r="H46" s="40">
        <v>351564</v>
      </c>
      <c r="I46" s="42">
        <f t="shared" si="2"/>
        <v>1</v>
      </c>
      <c r="K46" s="3"/>
      <c r="L46" s="3"/>
      <c r="M46" s="7"/>
    </row>
    <row r="47" spans="1:16" x14ac:dyDescent="0.25">
      <c r="A47" s="37" t="s">
        <v>40</v>
      </c>
      <c r="B47" s="43">
        <v>6000</v>
      </c>
      <c r="C47" s="40">
        <v>18468</v>
      </c>
      <c r="D47" s="40">
        <v>11212</v>
      </c>
      <c r="E47" s="41">
        <f t="shared" si="0"/>
        <v>0.60710418020359536</v>
      </c>
      <c r="F47" s="39">
        <f t="shared" si="1"/>
        <v>0</v>
      </c>
      <c r="G47" s="40">
        <v>92339</v>
      </c>
      <c r="H47" s="40">
        <v>92339</v>
      </c>
      <c r="I47" s="42">
        <f t="shared" si="2"/>
        <v>1</v>
      </c>
      <c r="K47" s="3"/>
      <c r="L47" s="3"/>
      <c r="M47" s="7"/>
    </row>
    <row r="48" spans="1:16" hidden="1" x14ac:dyDescent="0.25">
      <c r="A48" s="44" t="s">
        <v>41</v>
      </c>
      <c r="B48" s="43"/>
      <c r="C48" s="40"/>
      <c r="D48" s="39"/>
      <c r="E48" s="41" t="e">
        <f t="shared" si="0"/>
        <v>#DIV/0!</v>
      </c>
      <c r="F48" s="39">
        <f t="shared" si="1"/>
        <v>0</v>
      </c>
      <c r="G48" s="40"/>
      <c r="H48" s="39"/>
      <c r="I48" s="42" t="e">
        <f t="shared" si="2"/>
        <v>#DIV/0!</v>
      </c>
      <c r="K48" s="3"/>
      <c r="L48" s="3"/>
      <c r="M48" s="7"/>
    </row>
    <row r="49" spans="1:13" x14ac:dyDescent="0.25">
      <c r="A49" s="37" t="s">
        <v>42</v>
      </c>
      <c r="B49" s="43"/>
      <c r="C49" s="40">
        <f t="shared" ref="C49:C50" si="3">+G49*1.2-G49</f>
        <v>10861.399999999994</v>
      </c>
      <c r="D49" s="40">
        <v>1735</v>
      </c>
      <c r="E49" s="41">
        <f t="shared" si="0"/>
        <v>0.15973999668551023</v>
      </c>
      <c r="F49" s="39">
        <f t="shared" si="1"/>
        <v>0</v>
      </c>
      <c r="G49" s="40">
        <v>54307</v>
      </c>
      <c r="H49" s="40">
        <v>54307</v>
      </c>
      <c r="I49" s="42">
        <f t="shared" si="2"/>
        <v>1</v>
      </c>
      <c r="K49" s="3"/>
      <c r="L49" s="3"/>
      <c r="M49" s="7"/>
    </row>
    <row r="50" spans="1:13" x14ac:dyDescent="0.25">
      <c r="A50" s="33" t="s">
        <v>45</v>
      </c>
      <c r="B50" s="14"/>
      <c r="C50" s="5">
        <f t="shared" si="3"/>
        <v>74475.799999999988</v>
      </c>
      <c r="D50" s="5">
        <v>3558</v>
      </c>
      <c r="E50" s="1">
        <f>D50/C50</f>
        <v>4.7773907766012591E-2</v>
      </c>
      <c r="F50" s="4">
        <f t="shared" si="1"/>
        <v>0</v>
      </c>
      <c r="G50" s="5">
        <v>372379</v>
      </c>
      <c r="H50" s="5">
        <v>372379</v>
      </c>
      <c r="I50" s="8">
        <f>H50/G50</f>
        <v>1</v>
      </c>
      <c r="K50" s="3"/>
      <c r="L50" s="3"/>
      <c r="M50" s="7"/>
    </row>
    <row r="51" spans="1:13" hidden="1" x14ac:dyDescent="0.25">
      <c r="A51" s="33" t="s">
        <v>60</v>
      </c>
      <c r="B51" s="14"/>
      <c r="C51" s="5"/>
      <c r="D51" s="5"/>
      <c r="E51" s="1" t="e">
        <f>D51/C51</f>
        <v>#DIV/0!</v>
      </c>
      <c r="F51" s="4">
        <f t="shared" si="1"/>
        <v>0</v>
      </c>
      <c r="G51" s="5"/>
      <c r="H51" s="5"/>
      <c r="I51" s="8" t="e">
        <f>H51/G51</f>
        <v>#DIV/0!</v>
      </c>
      <c r="K51" s="3"/>
      <c r="L51" s="3"/>
      <c r="M51" s="7"/>
    </row>
    <row r="52" spans="1:13" s="2" customFormat="1" x14ac:dyDescent="0.25">
      <c r="A52" s="19" t="s">
        <v>54</v>
      </c>
      <c r="B52" s="15">
        <f>SUM(B22:B51)</f>
        <v>94500</v>
      </c>
      <c r="C52" s="6">
        <f>SUM(C22:C51)</f>
        <v>593626.59999999986</v>
      </c>
      <c r="D52" s="6">
        <f>SUM(D22:D51)</f>
        <v>331107</v>
      </c>
      <c r="E52" s="29">
        <f>D52/C52</f>
        <v>0.55776981691858163</v>
      </c>
      <c r="F52" s="6">
        <f>SUM(F22:F51)</f>
        <v>41046.400000000001</v>
      </c>
      <c r="G52" s="6">
        <f>SUM(G22:G51)</f>
        <v>2968127</v>
      </c>
      <c r="H52" s="6">
        <f>SUM(H22:H51)</f>
        <v>3003824</v>
      </c>
      <c r="I52" s="30">
        <f>H52/G52</f>
        <v>1.0120267764822732</v>
      </c>
      <c r="K52" s="31"/>
      <c r="L52" s="31"/>
      <c r="M52" s="32"/>
    </row>
    <row r="53" spans="1:13" x14ac:dyDescent="0.25">
      <c r="A53" s="19"/>
      <c r="B53" s="13"/>
      <c r="C53" s="4"/>
      <c r="D53" s="5"/>
      <c r="E53" s="1"/>
      <c r="F53" s="4"/>
      <c r="G53" s="4"/>
      <c r="H53" s="5"/>
      <c r="I53" s="8"/>
      <c r="K53" s="3"/>
      <c r="L53" s="3"/>
      <c r="M53" s="7"/>
    </row>
    <row r="54" spans="1:13" hidden="1" x14ac:dyDescent="0.25">
      <c r="A54" s="33" t="s">
        <v>44</v>
      </c>
      <c r="B54" s="14"/>
      <c r="C54" s="5"/>
      <c r="D54" s="5"/>
      <c r="E54" s="1" t="e">
        <f>D54/C54</f>
        <v>#DIV/0!</v>
      </c>
      <c r="F54" s="4">
        <f>IF((D54-C54)&gt;0,(D54-C54),0)</f>
        <v>0</v>
      </c>
      <c r="G54" s="5">
        <v>5237</v>
      </c>
      <c r="H54" s="5"/>
      <c r="I54" s="8">
        <f>H54/G54</f>
        <v>0</v>
      </c>
      <c r="K54" s="3"/>
      <c r="L54" s="3"/>
      <c r="M54" s="7"/>
    </row>
    <row r="55" spans="1:13" ht="15.75" thickBot="1" x14ac:dyDescent="0.3">
      <c r="A55" s="35" t="s">
        <v>43</v>
      </c>
      <c r="B55" s="16">
        <v>500</v>
      </c>
      <c r="C55" s="9">
        <v>1800</v>
      </c>
      <c r="D55" s="10">
        <v>1768</v>
      </c>
      <c r="E55" s="11">
        <f t="shared" si="0"/>
        <v>0.98222222222222222</v>
      </c>
      <c r="F55" s="9"/>
      <c r="G55" s="9">
        <v>9281</v>
      </c>
      <c r="H55" s="10">
        <v>9281</v>
      </c>
      <c r="I55" s="12">
        <f t="shared" si="2"/>
        <v>1</v>
      </c>
      <c r="K55" s="3"/>
      <c r="L55" s="3"/>
      <c r="M55" s="7"/>
    </row>
    <row r="57" spans="1:13" x14ac:dyDescent="0.25">
      <c r="A57" s="21" t="s">
        <v>57</v>
      </c>
    </row>
    <row r="58" spans="1:13" x14ac:dyDescent="0.25">
      <c r="A58" s="22" t="s">
        <v>58</v>
      </c>
    </row>
    <row r="59" spans="1:13" x14ac:dyDescent="0.25">
      <c r="A59" s="22" t="s">
        <v>61</v>
      </c>
    </row>
    <row r="60" spans="1:13" x14ac:dyDescent="0.25">
      <c r="D60" s="3"/>
    </row>
  </sheetData>
  <mergeCells count="2">
    <mergeCell ref="A1:I1"/>
    <mergeCell ref="A2:I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3" orientation="landscape" r:id="rId1"/>
  <headerFooter>
    <oddFooter>&amp;C&amp;6&amp;A&amp;R&amp;6&amp;F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List1!Področje_tiskanja</vt:lpstr>
    </vt:vector>
  </TitlesOfParts>
  <Company>Ministrstvo za zdravje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Urša ERJAVEC</dc:creator>
  <cp:lastModifiedBy>Anita MEŠKO</cp:lastModifiedBy>
  <cp:lastPrinted>2018-01-15T13:43:45Z</cp:lastPrinted>
  <dcterms:created xsi:type="dcterms:W3CDTF">2017-05-05T07:29:00Z</dcterms:created>
  <dcterms:modified xsi:type="dcterms:W3CDTF">2018-05-18T09:29:40Z</dcterms:modified>
</cp:coreProperties>
</file>